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younglivingeo.sharepoint.com/sites/australia/businessdevelopment/Shared Documents/Incentives &amp; Contests/Seeds to Success - Farm Bound 2025/1. Pre-Launch Documents/"/>
    </mc:Choice>
  </mc:AlternateContent>
  <xr:revisionPtr revIDLastSave="473" documentId="8_{B9E01047-CD16-40E3-BE03-D1AA8304F4C6}" xr6:coauthVersionLast="47" xr6:coauthVersionMax="47" xr10:uidLastSave="{66C68980-C1A5-4072-93E3-D6F687F0C5E8}"/>
  <bookViews>
    <workbookView xWindow="-120" yWindow="-120" windowWidth="29040" windowHeight="15720" xr2:uid="{B72B3CEC-C6DB-4013-90A1-E90B377A4287}"/>
  </bookViews>
  <sheets>
    <sheet name="Accountability Tracker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H20" i="1"/>
  <c r="L20" i="1"/>
  <c r="J20" i="1"/>
  <c r="O56" i="1"/>
  <c r="O55" i="1"/>
  <c r="O54" i="1"/>
  <c r="O53" i="1"/>
  <c r="O52" i="1"/>
  <c r="O51" i="1"/>
  <c r="O50" i="1"/>
  <c r="O49" i="1"/>
  <c r="O48" i="1"/>
  <c r="O47" i="1"/>
  <c r="O42" i="1"/>
  <c r="O40" i="1"/>
  <c r="O38" i="1"/>
  <c r="O36" i="1"/>
  <c r="O34" i="1"/>
  <c r="O32" i="1"/>
  <c r="O30" i="1"/>
  <c r="O28" i="1"/>
  <c r="O27" i="1"/>
  <c r="O58" i="1"/>
  <c r="O57" i="1"/>
  <c r="O29" i="1"/>
  <c r="O41" i="1"/>
  <c r="O39" i="1"/>
  <c r="O37" i="1"/>
  <c r="O35" i="1"/>
  <c r="O33" i="1"/>
  <c r="O31" i="1"/>
  <c r="D20" i="1"/>
  <c r="B17" i="1"/>
  <c r="O43" i="1" l="1"/>
  <c r="O59" i="1"/>
  <c r="C9" i="1" l="1"/>
</calcChain>
</file>

<file path=xl/sharedStrings.xml><?xml version="1.0" encoding="utf-8"?>
<sst xmlns="http://schemas.openxmlformats.org/spreadsheetml/2006/main" count="172" uniqueCount="68">
  <si>
    <t>SEEDS TO SUCCESS: FARM BOUND - ACCOUNTABILITY TRACKER</t>
  </si>
  <si>
    <t>Join Young Living Australia &amp; New Zealand for an incredible Incentive Trip!  </t>
  </si>
  <si>
    <t>Rank</t>
  </si>
  <si>
    <t>Requirement</t>
  </si>
  <si>
    <t>OGV</t>
  </si>
  <si>
    <t>Select Rank</t>
  </si>
  <si>
    <t>Select Rank to see OGV Criteria</t>
  </si>
  <si>
    <t xml:space="preserve">Distributor </t>
  </si>
  <si>
    <t>Increase your Starting Rank* baseline OGV^ by a minimum of 4,000  </t>
  </si>
  <si>
    <t>Member Name</t>
  </si>
  <si>
    <t>Use this Accountability Tracker to track your progress through 
the Qualification Period of Seeds to Success: Farm Bound!
Further information on Qualification Criteria as well as Terms &amp; Conditions
can be found on your Virtual Office.
Good Luck!</t>
  </si>
  <si>
    <t>Star</t>
  </si>
  <si>
    <t>Member ID</t>
  </si>
  <si>
    <t>Senior Star</t>
  </si>
  <si>
    <t>Starting Rank</t>
  </si>
  <si>
    <t>Gold</t>
  </si>
  <si>
    <t>Executive</t>
  </si>
  <si>
    <t>Increase your Starting Rank* baseline OGV^ by a minimum of 5,000  </t>
  </si>
  <si>
    <t xml:space="preserve">Total </t>
  </si>
  <si>
    <t>Silver</t>
  </si>
  <si>
    <t>Increase your Starting Rank* baseline OGV^ by a minimum of 6,000  </t>
  </si>
  <si>
    <t>Increase your Starting Rank* baseline OGV^ by a minimum of 9,000  </t>
  </si>
  <si>
    <t>Personal PV Criteria</t>
  </si>
  <si>
    <t>Month 1                                                    April 2025</t>
  </si>
  <si>
    <t>Month 2
May 2025</t>
  </si>
  <si>
    <t>Month 3
June 2025</t>
  </si>
  <si>
    <t>Month 4
July 2025</t>
  </si>
  <si>
    <t>Date</t>
  </si>
  <si>
    <t>PV Amount</t>
  </si>
  <si>
    <t xml:space="preserve">Personal 125 PV+ Order </t>
  </si>
  <si>
    <t>Points</t>
  </si>
  <si>
    <t xml:space="preserve">  </t>
  </si>
  <si>
    <t>Target: 4,000</t>
  </si>
  <si>
    <t>Personal OGV Criteria</t>
  </si>
  <si>
    <t>(Baseline) 
Av'of 
December 2024 to March 2025 OGV</t>
  </si>
  <si>
    <r>
      <t xml:space="preserve">Total Points
</t>
    </r>
    <r>
      <rPr>
        <sz val="10"/>
        <rFont val="Calibri"/>
        <family val="2"/>
        <scheme val="minor"/>
      </rPr>
      <t xml:space="preserve">(Add total increase OGV for each month  together to find overall cumulative increase) </t>
    </r>
  </si>
  <si>
    <t>Personal OGV Total</t>
  </si>
  <si>
    <t>Increase from Baseline</t>
  </si>
  <si>
    <t>Target: 5,000</t>
  </si>
  <si>
    <t xml:space="preserve"> </t>
  </si>
  <si>
    <t>Target: 6,000</t>
  </si>
  <si>
    <t>Target: 9,000</t>
  </si>
  <si>
    <t>Personal Enrolment Criteria</t>
  </si>
  <si>
    <t>Total</t>
  </si>
  <si>
    <t xml:space="preserve">*Note: This is for personal enrollees during the qualification period.
A member cannot be 'Enrolled' and 'Maintained' in the same month.
Maximum of 20 points awarded for Enrolments  - across ER &amp; Standard. </t>
  </si>
  <si>
    <t>Member Name: Jessica Day</t>
  </si>
  <si>
    <t>Enrolled</t>
  </si>
  <si>
    <t>1-2 points</t>
  </si>
  <si>
    <t>ER Order 100PV+</t>
  </si>
  <si>
    <t>Maintained</t>
  </si>
  <si>
    <t xml:space="preserve"> 2 points</t>
  </si>
  <si>
    <t>N/A</t>
  </si>
  <si>
    <t>Yes</t>
  </si>
  <si>
    <t>No</t>
  </si>
  <si>
    <t>2 points</t>
  </si>
  <si>
    <t>Standard Order 100PV+</t>
  </si>
  <si>
    <t>Subtotal</t>
  </si>
  <si>
    <t>Team &amp; Personal Rank Advancements</t>
  </si>
  <si>
    <t>Personal Rank Advancements</t>
  </si>
  <si>
    <t xml:space="preserve">Advanced </t>
  </si>
  <si>
    <t>1 point</t>
  </si>
  <si>
    <t>Executive or Above</t>
  </si>
  <si>
    <t>Team Rank
 Advancements</t>
  </si>
  <si>
    <t>4 points</t>
  </si>
  <si>
    <t>8 points</t>
  </si>
  <si>
    <t>6 points</t>
  </si>
  <si>
    <t>Silver or above</t>
  </si>
  <si>
    <t>10 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</si>
</sst>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&quot;0&quot;"/>
  </numFmts>
  <fonts count="32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 tint="0.1499984740745262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sz val="14"/>
      <color theme="1" tint="0.14999847407452621"/>
      <name val="Calibri Light"/>
      <family val="2"/>
    </font>
    <font>
      <b/>
      <sz val="14"/>
      <color theme="1" tint="0.14999847407452621"/>
      <name val="Calibri"/>
      <family val="2"/>
      <scheme val="minor"/>
    </font>
    <font>
      <b/>
      <sz val="18"/>
      <color theme="1" tint="0.14999847407452621"/>
      <name val="Calibri"/>
      <family val="2"/>
      <scheme val="minor"/>
    </font>
    <font>
      <i/>
      <sz val="9"/>
      <color theme="1" tint="0.14999847407452621"/>
      <name val="Calibri"/>
      <family val="2"/>
      <scheme val="minor"/>
    </font>
    <font>
      <sz val="6"/>
      <color theme="1" tint="0.14999847407452621"/>
      <name val="Calibri"/>
      <family val="2"/>
      <scheme val="minor"/>
    </font>
    <font>
      <sz val="9"/>
      <color theme="1" tint="0.14999847407452621"/>
      <name val="Calibri"/>
      <family val="2"/>
      <scheme val="minor"/>
    </font>
    <font>
      <b/>
      <sz val="12"/>
      <color theme="1" tint="0.14999847407452621"/>
      <name val="Calibri Light"/>
      <family val="2"/>
      <scheme val="major"/>
    </font>
    <font>
      <b/>
      <sz val="12"/>
      <color theme="1"/>
      <name val="Calibri (Body)"/>
    </font>
    <font>
      <b/>
      <sz val="11"/>
      <color theme="0"/>
      <name val="Calibri"/>
      <family val="2"/>
      <scheme val="minor"/>
    </font>
    <font>
      <b/>
      <sz val="36"/>
      <color rgb="FF733A21"/>
      <name val="Calibri Light"/>
      <family val="2"/>
    </font>
    <font>
      <b/>
      <sz val="14"/>
      <color theme="0"/>
      <name val="Calibri Light"/>
      <family val="2"/>
      <scheme val="major"/>
    </font>
    <font>
      <b/>
      <sz val="9"/>
      <color theme="0"/>
      <name val="Calibri Light"/>
      <family val="2"/>
      <scheme val="major"/>
    </font>
    <font>
      <b/>
      <sz val="11"/>
      <color theme="0"/>
      <name val="Calibri Light"/>
      <family val="2"/>
      <scheme val="maj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36"/>
      <color rgb="FF1C658E"/>
      <name val="Calibri Light"/>
      <family val="2"/>
    </font>
    <font>
      <sz val="18"/>
      <color rgb="FF1B8C84"/>
      <name val="Calibri Light"/>
      <family val="2"/>
    </font>
    <font>
      <b/>
      <sz val="12"/>
      <name val="Calibri Light"/>
      <family val="2"/>
      <scheme val="major"/>
    </font>
    <font>
      <i/>
      <sz val="9"/>
      <color rgb="FFFF0000"/>
      <name val="Calibri Light"/>
      <family val="2"/>
      <scheme val="major"/>
    </font>
    <font>
      <b/>
      <i/>
      <sz val="12"/>
      <color theme="1" tint="0.14999847407452621"/>
      <name val="Calibri"/>
      <family val="2"/>
      <scheme val="minor"/>
    </font>
    <font>
      <i/>
      <sz val="12"/>
      <color rgb="FFFF0000"/>
      <name val="Calibri"/>
      <family val="2"/>
      <scheme val="minor"/>
    </font>
    <font>
      <i/>
      <sz val="9"/>
      <color theme="1"/>
      <name val="Calibri Light"/>
      <family val="2"/>
      <scheme val="major"/>
    </font>
    <font>
      <i/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9"/>
      <color theme="1"/>
      <name val="Calibri Light"/>
      <scheme val="maj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AB9ED"/>
        <bgColor indexed="64"/>
      </patternFill>
    </fill>
    <fill>
      <patternFill patternType="solid">
        <fgColor rgb="FFFE746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E7DCF8"/>
        <bgColor indexed="64"/>
      </patternFill>
    </fill>
    <fill>
      <patternFill patternType="solid">
        <fgColor rgb="FF2B878E"/>
        <bgColor indexed="64"/>
      </patternFill>
    </fill>
    <fill>
      <patternFill patternType="solid">
        <fgColor rgb="FFEBCB91"/>
        <bgColor indexed="64"/>
      </patternFill>
    </fill>
    <fill>
      <patternFill patternType="solid">
        <fgColor rgb="FF1C658E"/>
        <bgColor indexed="64"/>
      </patternFill>
    </fill>
    <fill>
      <patternFill patternType="solid">
        <fgColor rgb="FF1B8C84"/>
        <bgColor indexed="64"/>
      </patternFill>
    </fill>
    <fill>
      <patternFill patternType="solid">
        <fgColor rgb="FF9CD4F1"/>
        <bgColor indexed="64"/>
      </patternFill>
    </fill>
    <fill>
      <patternFill patternType="solid">
        <fgColor rgb="FFF1B395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9" borderId="1" xfId="0" applyFont="1" applyFill="1" applyBorder="1"/>
    <xf numFmtId="0" fontId="4" fillId="2" borderId="0" xfId="0" applyFont="1" applyFill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5" borderId="6" xfId="0" applyFont="1" applyFill="1" applyBorder="1"/>
    <xf numFmtId="0" fontId="5" fillId="2" borderId="0" xfId="0" applyFont="1" applyFill="1" applyAlignment="1">
      <alignment vertical="center" wrapText="1"/>
    </xf>
    <xf numFmtId="0" fontId="4" fillId="4" borderId="6" xfId="0" applyFont="1" applyFill="1" applyBorder="1"/>
    <xf numFmtId="0" fontId="4" fillId="6" borderId="6" xfId="0" applyFont="1" applyFill="1" applyBorder="1"/>
    <xf numFmtId="0" fontId="4" fillId="7" borderId="6" xfId="0" applyFont="1" applyFill="1" applyBorder="1"/>
    <xf numFmtId="0" fontId="5" fillId="2" borderId="0" xfId="0" applyFont="1" applyFill="1" applyAlignment="1">
      <alignment horizontal="center" vertical="center" wrapText="1"/>
    </xf>
    <xf numFmtId="0" fontId="4" fillId="8" borderId="6" xfId="0" applyFont="1" applyFill="1" applyBorder="1"/>
    <xf numFmtId="0" fontId="3" fillId="2" borderId="0" xfId="0" applyFont="1" applyFill="1" applyAlignment="1">
      <alignment horizontal="center" vertical="center"/>
    </xf>
    <xf numFmtId="0" fontId="4" fillId="3" borderId="6" xfId="0" applyFont="1" applyFill="1" applyBorder="1"/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7" fontId="4" fillId="5" borderId="7" xfId="0" applyNumberFormat="1" applyFont="1" applyFill="1" applyBorder="1" applyAlignment="1">
      <alignment horizontal="center" vertical="center" wrapText="1"/>
    </xf>
    <xf numFmtId="17" fontId="9" fillId="5" borderId="7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 applyProtection="1">
      <alignment horizontal="center" vertical="center"/>
      <protection locked="0"/>
    </xf>
    <xf numFmtId="16" fontId="4" fillId="0" borderId="7" xfId="0" applyNumberFormat="1" applyFont="1" applyBorder="1" applyAlignment="1" applyProtection="1">
      <alignment horizontal="center" vertical="center"/>
      <protection locked="0"/>
    </xf>
    <xf numFmtId="0" fontId="4" fillId="9" borderId="20" xfId="0" applyFont="1" applyFill="1" applyBorder="1"/>
    <xf numFmtId="0" fontId="4" fillId="0" borderId="6" xfId="0" applyFont="1" applyBorder="1"/>
    <xf numFmtId="0" fontId="4" fillId="2" borderId="22" xfId="0" applyFont="1" applyFill="1" applyBorder="1" applyAlignment="1">
      <alignment horizontal="center" vertical="center"/>
    </xf>
    <xf numFmtId="0" fontId="4" fillId="9" borderId="21" xfId="0" applyFont="1" applyFill="1" applyBorder="1"/>
    <xf numFmtId="0" fontId="4" fillId="9" borderId="23" xfId="0" applyFont="1" applyFill="1" applyBorder="1"/>
    <xf numFmtId="0" fontId="4" fillId="9" borderId="24" xfId="0" applyFont="1" applyFill="1" applyBorder="1"/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4" fillId="2" borderId="0" xfId="0" applyFont="1" applyFill="1" applyAlignment="1" applyProtection="1">
      <alignment horizontal="center" vertical="center"/>
      <protection locked="0"/>
    </xf>
    <xf numFmtId="16" fontId="4" fillId="2" borderId="0" xfId="0" applyNumberFormat="1" applyFont="1" applyFill="1" applyAlignment="1" applyProtection="1">
      <alignment horizontal="center" vertical="center"/>
      <protection locked="0"/>
    </xf>
    <xf numFmtId="0" fontId="18" fillId="10" borderId="7" xfId="0" applyFont="1" applyFill="1" applyBorder="1" applyAlignment="1">
      <alignment horizontal="center" vertical="center"/>
    </xf>
    <xf numFmtId="0" fontId="3" fillId="11" borderId="17" xfId="0" applyFont="1" applyFill="1" applyBorder="1" applyAlignment="1">
      <alignment horizontal="center" vertical="center"/>
    </xf>
    <xf numFmtId="0" fontId="4" fillId="11" borderId="18" xfId="0" applyFont="1" applyFill="1" applyBorder="1" applyAlignment="1">
      <alignment horizontal="center" vertical="center"/>
    </xf>
    <xf numFmtId="0" fontId="4" fillId="11" borderId="19" xfId="0" applyFont="1" applyFill="1" applyBorder="1" applyAlignment="1">
      <alignment horizontal="center" vertical="center"/>
    </xf>
    <xf numFmtId="1" fontId="4" fillId="11" borderId="19" xfId="0" applyNumberFormat="1" applyFont="1" applyFill="1" applyBorder="1" applyAlignment="1">
      <alignment horizontal="center" vertical="center"/>
    </xf>
    <xf numFmtId="0" fontId="4" fillId="14" borderId="7" xfId="0" applyFont="1" applyFill="1" applyBorder="1" applyAlignment="1">
      <alignment horizontal="center" vertical="center"/>
    </xf>
    <xf numFmtId="0" fontId="4" fillId="12" borderId="0" xfId="0" applyFont="1" applyFill="1" applyAlignment="1">
      <alignment horizontal="center" vertical="center"/>
    </xf>
    <xf numFmtId="0" fontId="4" fillId="11" borderId="7" xfId="0" applyFont="1" applyFill="1" applyBorder="1" applyAlignment="1">
      <alignment horizontal="center" vertical="center"/>
    </xf>
    <xf numFmtId="0" fontId="17" fillId="12" borderId="13" xfId="0" applyFont="1" applyFill="1" applyBorder="1" applyAlignment="1">
      <alignment vertical="center" wrapText="1"/>
    </xf>
    <xf numFmtId="0" fontId="17" fillId="12" borderId="14" xfId="0" applyFont="1" applyFill="1" applyBorder="1" applyAlignment="1">
      <alignment vertical="center" wrapText="1"/>
    </xf>
    <xf numFmtId="0" fontId="2" fillId="11" borderId="7" xfId="0" applyFont="1" applyFill="1" applyBorder="1" applyAlignment="1">
      <alignment horizontal="center" vertical="center"/>
    </xf>
    <xf numFmtId="17" fontId="4" fillId="11" borderId="7" xfId="0" applyNumberFormat="1" applyFont="1" applyFill="1" applyBorder="1" applyAlignment="1">
      <alignment horizontal="center" vertical="center" wrapText="1"/>
    </xf>
    <xf numFmtId="17" fontId="9" fillId="11" borderId="7" xfId="0" applyNumberFormat="1" applyFont="1" applyFill="1" applyBorder="1" applyAlignment="1">
      <alignment horizontal="center" vertical="center" wrapText="1"/>
    </xf>
    <xf numFmtId="0" fontId="4" fillId="15" borderId="7" xfId="0" applyFont="1" applyFill="1" applyBorder="1" applyAlignment="1">
      <alignment horizontal="center" vertical="center"/>
    </xf>
    <xf numFmtId="0" fontId="9" fillId="15" borderId="7" xfId="0" applyFont="1" applyFill="1" applyBorder="1" applyAlignment="1">
      <alignment horizontal="center" vertical="center"/>
    </xf>
    <xf numFmtId="0" fontId="9" fillId="14" borderId="7" xfId="0" applyFont="1" applyFill="1" applyBorder="1" applyAlignment="1">
      <alignment horizontal="center" vertical="center"/>
    </xf>
    <xf numFmtId="1" fontId="27" fillId="5" borderId="7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24" fillId="5" borderId="7" xfId="0" applyNumberFormat="1" applyFont="1" applyFill="1" applyBorder="1" applyAlignment="1">
      <alignment horizontal="center" vertical="center"/>
    </xf>
    <xf numFmtId="0" fontId="3" fillId="14" borderId="7" xfId="0" applyFont="1" applyFill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3" fillId="13" borderId="7" xfId="0" applyFont="1" applyFill="1" applyBorder="1" applyAlignment="1">
      <alignment horizontal="center" vertical="center" wrapText="1"/>
    </xf>
    <xf numFmtId="0" fontId="23" fillId="14" borderId="7" xfId="0" applyFont="1" applyFill="1" applyBorder="1" applyAlignment="1">
      <alignment horizontal="center" vertical="center" wrapText="1"/>
    </xf>
    <xf numFmtId="0" fontId="23" fillId="14" borderId="7" xfId="0" applyFont="1" applyFill="1" applyBorder="1" applyAlignment="1">
      <alignment horizontal="center" vertical="center"/>
    </xf>
    <xf numFmtId="0" fontId="13" fillId="13" borderId="8" xfId="0" applyFont="1" applyFill="1" applyBorder="1" applyAlignment="1">
      <alignment horizontal="center" vertical="center" wrapText="1"/>
    </xf>
    <xf numFmtId="0" fontId="13" fillId="13" borderId="10" xfId="0" applyFont="1" applyFill="1" applyBorder="1" applyAlignment="1">
      <alignment horizontal="center" vertical="center" wrapText="1"/>
    </xf>
    <xf numFmtId="0" fontId="13" fillId="13" borderId="11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center" vertical="center" wrapText="1"/>
    </xf>
    <xf numFmtId="0" fontId="13" fillId="13" borderId="13" xfId="0" applyFont="1" applyFill="1" applyBorder="1" applyAlignment="1">
      <alignment horizontal="center" vertical="center" wrapText="1"/>
    </xf>
    <xf numFmtId="0" fontId="13" fillId="13" borderId="26" xfId="0" applyFont="1" applyFill="1" applyBorder="1" applyAlignment="1">
      <alignment horizontal="center" vertical="center" wrapText="1"/>
    </xf>
    <xf numFmtId="1" fontId="3" fillId="2" borderId="7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5" fillId="12" borderId="8" xfId="0" applyFont="1" applyFill="1" applyBorder="1" applyAlignment="1">
      <alignment horizontal="center" vertical="center" wrapText="1"/>
    </xf>
    <xf numFmtId="0" fontId="15" fillId="12" borderId="9" xfId="0" applyFont="1" applyFill="1" applyBorder="1" applyAlignment="1">
      <alignment horizontal="center" vertical="center" wrapText="1"/>
    </xf>
    <xf numFmtId="0" fontId="15" fillId="12" borderId="10" xfId="0" applyFont="1" applyFill="1" applyBorder="1" applyAlignment="1">
      <alignment horizontal="center" vertical="center" wrapText="1"/>
    </xf>
    <xf numFmtId="0" fontId="16" fillId="12" borderId="11" xfId="0" applyFont="1" applyFill="1" applyBorder="1" applyAlignment="1">
      <alignment horizontal="center" vertical="center" wrapText="1"/>
    </xf>
    <xf numFmtId="0" fontId="16" fillId="12" borderId="0" xfId="0" applyFont="1" applyFill="1" applyAlignment="1">
      <alignment horizontal="center" vertical="center" wrapText="1"/>
    </xf>
    <xf numFmtId="0" fontId="16" fillId="12" borderId="1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0" fontId="23" fillId="14" borderId="17" xfId="0" applyFont="1" applyFill="1" applyBorder="1" applyAlignment="1">
      <alignment horizontal="center" vertical="center"/>
    </xf>
    <xf numFmtId="0" fontId="23" fillId="14" borderId="19" xfId="0" applyFont="1" applyFill="1" applyBorder="1" applyAlignment="1">
      <alignment horizontal="center" vertical="center"/>
    </xf>
    <xf numFmtId="0" fontId="21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15" fillId="12" borderId="7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164" fontId="4" fillId="0" borderId="17" xfId="0" applyNumberFormat="1" applyFont="1" applyBorder="1" applyAlignment="1">
      <alignment horizontal="center" vertical="center"/>
    </xf>
    <xf numFmtId="164" fontId="4" fillId="0" borderId="19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18" fillId="10" borderId="15" xfId="0" applyFont="1" applyFill="1" applyBorder="1" applyAlignment="1">
      <alignment horizontal="center" vertical="center"/>
    </xf>
    <xf numFmtId="0" fontId="18" fillId="10" borderId="16" xfId="0" applyFont="1" applyFill="1" applyBorder="1" applyAlignment="1">
      <alignment horizontal="center" vertical="center"/>
    </xf>
    <xf numFmtId="0" fontId="6" fillId="2" borderId="7" xfId="0" applyFont="1" applyFill="1" applyBorder="1" applyAlignment="1" applyProtection="1">
      <alignment horizontal="center" vertical="center"/>
      <protection locked="0"/>
    </xf>
    <xf numFmtId="14" fontId="10" fillId="0" borderId="7" xfId="0" applyNumberFormat="1" applyFont="1" applyBorder="1" applyAlignment="1" applyProtection="1">
      <alignment horizontal="center" vertical="center"/>
      <protection locked="0"/>
    </xf>
    <xf numFmtId="0" fontId="12" fillId="15" borderId="15" xfId="0" applyFont="1" applyFill="1" applyBorder="1" applyAlignment="1">
      <alignment horizontal="center" vertical="center" wrapText="1"/>
    </xf>
    <xf numFmtId="0" fontId="12" fillId="15" borderId="16" xfId="0" applyFont="1" applyFill="1" applyBorder="1" applyAlignment="1">
      <alignment horizontal="center" vertical="center" wrapText="1"/>
    </xf>
    <xf numFmtId="0" fontId="12" fillId="15" borderId="25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" fontId="8" fillId="11" borderId="7" xfId="0" applyNumberFormat="1" applyFont="1" applyFill="1" applyBorder="1" applyAlignment="1" applyProtection="1">
      <alignment horizontal="center" vertical="center" wrapText="1"/>
      <protection locked="0"/>
    </xf>
    <xf numFmtId="17" fontId="8" fillId="5" borderId="7" xfId="0" applyNumberFormat="1" applyFont="1" applyFill="1" applyBorder="1" applyAlignment="1" applyProtection="1">
      <alignment horizontal="center" vertical="center" wrapText="1"/>
      <protection locked="0"/>
    </xf>
    <xf numFmtId="17" fontId="26" fillId="5" borderId="7" xfId="0" applyNumberFormat="1" applyFont="1" applyFill="1" applyBorder="1" applyAlignment="1">
      <alignment horizontal="center" vertical="center" wrapText="1"/>
    </xf>
    <xf numFmtId="17" fontId="25" fillId="5" borderId="7" xfId="0" applyNumberFormat="1" applyFont="1" applyFill="1" applyBorder="1" applyAlignment="1">
      <alignment horizontal="center" vertical="center" wrapText="1"/>
    </xf>
    <xf numFmtId="14" fontId="10" fillId="0" borderId="17" xfId="0" applyNumberFormat="1" applyFont="1" applyBorder="1" applyAlignment="1">
      <alignment horizontal="center" vertical="center"/>
    </xf>
    <xf numFmtId="14" fontId="10" fillId="0" borderId="19" xfId="0" applyNumberFormat="1" applyFont="1" applyBorder="1" applyAlignment="1">
      <alignment horizontal="center" vertical="center"/>
    </xf>
    <xf numFmtId="14" fontId="28" fillId="5" borderId="7" xfId="0" applyNumberFormat="1" applyFont="1" applyFill="1" applyBorder="1" applyAlignment="1">
      <alignment horizontal="center" vertical="center"/>
    </xf>
    <xf numFmtId="0" fontId="12" fillId="14" borderId="15" xfId="0" applyFont="1" applyFill="1" applyBorder="1" applyAlignment="1">
      <alignment horizontal="center" vertical="center" wrapText="1"/>
    </xf>
    <xf numFmtId="0" fontId="12" fillId="14" borderId="16" xfId="0" applyFont="1" applyFill="1" applyBorder="1" applyAlignment="1">
      <alignment horizontal="center" vertical="center" wrapText="1"/>
    </xf>
    <xf numFmtId="0" fontId="12" fillId="14" borderId="25" xfId="0" applyFont="1" applyFill="1" applyBorder="1" applyAlignment="1">
      <alignment horizontal="center" vertical="center" wrapText="1"/>
    </xf>
    <xf numFmtId="164" fontId="4" fillId="0" borderId="7" xfId="0" applyNumberFormat="1" applyFont="1" applyBorder="1" applyAlignment="1">
      <alignment horizontal="center" vertical="center"/>
    </xf>
    <xf numFmtId="0" fontId="19" fillId="11" borderId="0" xfId="0" applyFont="1" applyFill="1" applyAlignment="1">
      <alignment horizontal="center" vertical="center" wrapText="1"/>
    </xf>
    <xf numFmtId="0" fontId="19" fillId="11" borderId="14" xfId="0" applyFont="1" applyFill="1" applyBorder="1" applyAlignment="1">
      <alignment horizontal="center" vertical="center" wrapText="1"/>
    </xf>
    <xf numFmtId="3" fontId="4" fillId="0" borderId="17" xfId="0" applyNumberFormat="1" applyFont="1" applyBorder="1" applyAlignment="1" applyProtection="1">
      <alignment horizontal="center" vertical="center"/>
      <protection locked="0"/>
    </xf>
    <xf numFmtId="14" fontId="29" fillId="0" borderId="7" xfId="0" applyNumberFormat="1" applyFont="1" applyBorder="1" applyAlignment="1" applyProtection="1">
      <alignment horizontal="center" vertical="center"/>
      <protection locked="0"/>
    </xf>
    <xf numFmtId="0" fontId="0" fillId="0" borderId="0" xfId="0" applyFont="1" applyAlignment="1">
      <alignment horizontal="center" vertical="center"/>
    </xf>
    <xf numFmtId="14" fontId="30" fillId="5" borderId="7" xfId="0" applyNumberFormat="1" applyFont="1" applyFill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1" fontId="31" fillId="5" borderId="7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10">
    <dxf>
      <fill>
        <patternFill>
          <bgColor theme="3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rgb="FFCC99FF"/>
        </patternFill>
      </fill>
    </dxf>
    <dxf>
      <fill>
        <patternFill>
          <bgColor rgb="FFFF6969"/>
        </patternFill>
      </fill>
    </dxf>
    <dxf>
      <fill>
        <patternFill>
          <bgColor rgb="FFFFB265"/>
        </patternFill>
      </fill>
    </dxf>
    <dxf>
      <fill>
        <patternFill>
          <bgColor rgb="FFFFFF6D"/>
        </patternFill>
      </fill>
    </dxf>
    <dxf>
      <fill>
        <patternFill>
          <bgColor theme="9" tint="0.39994506668294322"/>
        </patternFill>
      </fill>
    </dxf>
    <dxf>
      <fill>
        <patternFill>
          <bgColor theme="4" tint="0.59996337778862885"/>
        </patternFill>
      </fill>
    </dxf>
    <dxf>
      <fill>
        <patternFill>
          <bgColor rgb="FF62A0D8"/>
        </patternFill>
      </fill>
    </dxf>
    <dxf>
      <fill>
        <patternFill>
          <bgColor rgb="FF9F5FCF"/>
        </patternFill>
      </fill>
    </dxf>
  </dxfs>
  <tableStyles count="0" defaultTableStyle="TableStyleMedium2" defaultPivotStyle="PivotStyleLight16"/>
  <colors>
    <mruColors>
      <color rgb="FFF1B395"/>
      <color rgb="FFEBCB91"/>
      <color rgb="FF9CD4F1"/>
      <color rgb="FF1C658E"/>
      <color rgb="FF1B8C84"/>
      <color rgb="FF36675C"/>
      <color rgb="FFFFD966"/>
      <color rgb="FFFFE593"/>
      <color rgb="FFF8DCDD"/>
      <color rgb="FFF3C1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983797</xdr:colOff>
      <xdr:row>2</xdr:row>
      <xdr:rowOff>152401</xdr:rowOff>
    </xdr:from>
    <xdr:to>
      <xdr:col>16</xdr:col>
      <xdr:colOff>126064</xdr:colOff>
      <xdr:row>9</xdr:row>
      <xdr:rowOff>84175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A85D5D-1FCB-999A-7E6F-FDF66D9032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971" t="30388" r="7557"/>
        <a:stretch/>
      </xdr:blipFill>
      <xdr:spPr>
        <a:xfrm>
          <a:off x="11737522" y="733426"/>
          <a:ext cx="4092092" cy="18304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ED97E-C148-4193-89F7-F763D91BA5AA}">
  <dimension ref="A1:PF741"/>
  <sheetViews>
    <sheetView tabSelected="1" topLeftCell="A9" zoomScaleNormal="100" workbookViewId="0">
      <selection activeCell="D19" sqref="D19:E19"/>
    </sheetView>
  </sheetViews>
  <sheetFormatPr defaultColWidth="9.140625" defaultRowHeight="14.45"/>
  <cols>
    <col min="1" max="1" width="4.7109375" style="1" customWidth="1"/>
    <col min="2" max="2" width="24.28515625" style="2" customWidth="1"/>
    <col min="3" max="3" width="33.7109375" style="2" customWidth="1"/>
    <col min="4" max="4" width="13.42578125" style="2" customWidth="1"/>
    <col min="5" max="5" width="5.42578125" style="2" customWidth="1"/>
    <col min="6" max="13" width="14.42578125" style="2" customWidth="1"/>
    <col min="14" max="14" width="1.85546875" style="2" customWidth="1"/>
    <col min="15" max="15" width="18.28515625" style="2" customWidth="1"/>
    <col min="16" max="16" width="7.42578125" style="1" customWidth="1"/>
    <col min="17" max="17" width="4.42578125" style="1" customWidth="1"/>
    <col min="18" max="18" width="19.85546875" style="1" customWidth="1"/>
    <col min="19" max="21" width="9.140625" style="1" customWidth="1"/>
    <col min="22" max="22" width="20.7109375" style="1" customWidth="1"/>
    <col min="23" max="23" width="63.42578125" style="1" customWidth="1"/>
    <col min="24" max="24" width="18.42578125" style="1" customWidth="1"/>
    <col min="25" max="30" width="9.140625" style="1" customWidth="1"/>
    <col min="31" max="422" width="9.140625" style="1"/>
    <col min="423" max="16384" width="9.140625" style="2"/>
  </cols>
  <sheetData>
    <row r="1" spans="1:422" ht="21.75" customHeight="1">
      <c r="A1" s="76" t="s">
        <v>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</row>
    <row r="2" spans="1:422" ht="24" customHeight="1" thickBot="1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</row>
    <row r="3" spans="1:422" ht="24" customHeight="1" thickBot="1">
      <c r="A3" s="78" t="s">
        <v>1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V3" s="3" t="s">
        <v>2</v>
      </c>
      <c r="W3" s="23" t="s">
        <v>3</v>
      </c>
      <c r="X3" s="26" t="s">
        <v>4</v>
      </c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</row>
    <row r="4" spans="1:422" ht="15" customHeight="1">
      <c r="A4" s="4"/>
      <c r="B4" s="4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V4" s="5" t="s">
        <v>5</v>
      </c>
      <c r="W4" s="5" t="s">
        <v>6</v>
      </c>
      <c r="X4" s="25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</row>
    <row r="5" spans="1:422">
      <c r="B5" s="1"/>
      <c r="C5" s="80"/>
      <c r="D5" s="80"/>
      <c r="E5" s="80"/>
      <c r="F5" s="80"/>
      <c r="G5" s="80"/>
      <c r="H5" s="80"/>
      <c r="I5" s="80"/>
      <c r="J5" s="80"/>
      <c r="K5" s="80"/>
      <c r="L5" s="80"/>
      <c r="M5" s="1"/>
      <c r="N5" s="1"/>
      <c r="O5" s="1"/>
      <c r="V5" s="6" t="s">
        <v>7</v>
      </c>
      <c r="W5" s="24" t="s">
        <v>8</v>
      </c>
      <c r="X5" s="16">
        <v>4000</v>
      </c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</row>
    <row r="6" spans="1:422" ht="24" customHeight="1">
      <c r="B6" s="43" t="s">
        <v>9</v>
      </c>
      <c r="C6" s="84"/>
      <c r="D6" s="84"/>
      <c r="E6" s="84"/>
      <c r="F6" s="71" t="s">
        <v>10</v>
      </c>
      <c r="G6" s="71"/>
      <c r="H6" s="71"/>
      <c r="I6" s="71"/>
      <c r="J6" s="71"/>
      <c r="K6" s="71"/>
      <c r="L6" s="7"/>
      <c r="M6" s="7"/>
      <c r="N6" s="1"/>
      <c r="O6" s="1"/>
      <c r="V6" s="8" t="s">
        <v>11</v>
      </c>
      <c r="W6" s="24" t="s">
        <v>8</v>
      </c>
      <c r="X6" s="16">
        <v>4000</v>
      </c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</row>
    <row r="7" spans="1:422" ht="24" customHeight="1">
      <c r="B7" s="43" t="s">
        <v>12</v>
      </c>
      <c r="C7" s="84"/>
      <c r="D7" s="84"/>
      <c r="E7" s="84"/>
      <c r="F7" s="71"/>
      <c r="G7" s="71"/>
      <c r="H7" s="71"/>
      <c r="I7" s="71"/>
      <c r="J7" s="71"/>
      <c r="K7" s="71"/>
      <c r="L7" s="7"/>
      <c r="M7"/>
      <c r="N7" s="1"/>
      <c r="O7" s="1"/>
      <c r="V7" s="9" t="s">
        <v>13</v>
      </c>
      <c r="W7" s="24" t="s">
        <v>8</v>
      </c>
      <c r="X7" s="16">
        <v>4000</v>
      </c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</row>
    <row r="8" spans="1:422" ht="24" customHeight="1">
      <c r="B8" s="43" t="s">
        <v>14</v>
      </c>
      <c r="C8" s="87" t="s">
        <v>15</v>
      </c>
      <c r="D8" s="87"/>
      <c r="E8" s="87"/>
      <c r="F8" s="71"/>
      <c r="G8" s="71"/>
      <c r="H8" s="71"/>
      <c r="I8" s="71"/>
      <c r="J8" s="71"/>
      <c r="K8" s="71"/>
      <c r="L8" s="7"/>
      <c r="M8" s="7"/>
      <c r="N8" s="1"/>
      <c r="O8" s="1"/>
      <c r="V8" s="10" t="s">
        <v>16</v>
      </c>
      <c r="W8" s="24" t="s">
        <v>17</v>
      </c>
      <c r="X8" s="16">
        <v>5000</v>
      </c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</row>
    <row r="9" spans="1:422" ht="24" customHeight="1">
      <c r="B9" s="43" t="s">
        <v>18</v>
      </c>
      <c r="C9" s="63">
        <f>SUM(O43+O20+O59)</f>
        <v>0</v>
      </c>
      <c r="D9" s="64"/>
      <c r="E9" s="64"/>
      <c r="F9" s="71"/>
      <c r="G9" s="71"/>
      <c r="H9" s="71"/>
      <c r="I9" s="71"/>
      <c r="J9" s="71"/>
      <c r="K9" s="71"/>
      <c r="L9" s="11"/>
      <c r="M9" s="11"/>
      <c r="N9" s="1"/>
      <c r="O9" s="1"/>
      <c r="V9" s="12" t="s">
        <v>19</v>
      </c>
      <c r="W9" s="24" t="s">
        <v>20</v>
      </c>
      <c r="X9" s="16">
        <v>6000</v>
      </c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</row>
    <row r="10" spans="1:422" s="1" customFormat="1" ht="14.25" customHeight="1">
      <c r="B10" s="13"/>
      <c r="C10" s="13"/>
      <c r="D10" s="13"/>
      <c r="E10" s="13"/>
      <c r="V10" s="14" t="s">
        <v>15</v>
      </c>
      <c r="W10" s="24" t="s">
        <v>21</v>
      </c>
      <c r="X10" s="16">
        <v>9000</v>
      </c>
    </row>
    <row r="11" spans="1:422" s="1" customFormat="1"/>
    <row r="12" spans="1:422" ht="39.75" customHeight="1">
      <c r="B12" s="79" t="s">
        <v>22</v>
      </c>
      <c r="C12" s="79"/>
      <c r="D12" s="79"/>
      <c r="E12" s="79"/>
      <c r="F12" s="54" t="s">
        <v>23</v>
      </c>
      <c r="G12" s="54"/>
      <c r="H12" s="54" t="s">
        <v>24</v>
      </c>
      <c r="I12" s="54"/>
      <c r="J12" s="54" t="s">
        <v>25</v>
      </c>
      <c r="K12" s="54"/>
      <c r="L12" s="54" t="s">
        <v>26</v>
      </c>
      <c r="M12" s="54"/>
      <c r="N12" s="1"/>
      <c r="O12" s="1"/>
      <c r="PE12" s="2"/>
      <c r="PF12" s="2"/>
    </row>
    <row r="13" spans="1:422" ht="15" thickBot="1">
      <c r="B13" s="79"/>
      <c r="C13" s="79"/>
      <c r="D13" s="79"/>
      <c r="E13" s="79"/>
      <c r="F13" s="40" t="s">
        <v>27</v>
      </c>
      <c r="G13" s="40" t="s">
        <v>28</v>
      </c>
      <c r="H13" s="40" t="s">
        <v>27</v>
      </c>
      <c r="I13" s="40" t="s">
        <v>28</v>
      </c>
      <c r="J13" s="40" t="s">
        <v>27</v>
      </c>
      <c r="K13" s="40" t="s">
        <v>28</v>
      </c>
      <c r="L13" s="40" t="s">
        <v>27</v>
      </c>
      <c r="M13" s="40" t="s">
        <v>28</v>
      </c>
      <c r="N13" s="1"/>
      <c r="O13" s="1"/>
      <c r="PE13" s="2"/>
      <c r="PF13" s="2"/>
    </row>
    <row r="14" spans="1:422" ht="30.95" customHeight="1" thickBot="1">
      <c r="B14" s="55" t="s">
        <v>29</v>
      </c>
      <c r="C14" s="56"/>
      <c r="D14" s="56"/>
      <c r="E14" s="56"/>
      <c r="F14" s="21"/>
      <c r="G14" s="21"/>
      <c r="H14" s="22"/>
      <c r="I14" s="21"/>
      <c r="J14" s="21"/>
      <c r="K14" s="21"/>
      <c r="L14" s="21"/>
      <c r="M14" s="21"/>
      <c r="N14" s="1"/>
      <c r="O14" s="1"/>
      <c r="W14" s="3" t="s">
        <v>2</v>
      </c>
      <c r="X14" s="26" t="s">
        <v>4</v>
      </c>
      <c r="Y14" s="26" t="s">
        <v>30</v>
      </c>
      <c r="PE14" s="2"/>
      <c r="PF14" s="2"/>
    </row>
    <row r="15" spans="1:422" ht="20.100000000000001" customHeight="1" thickBot="1">
      <c r="B15" s="29"/>
      <c r="C15" s="30"/>
      <c r="D15" s="30"/>
      <c r="E15" s="30"/>
      <c r="F15" s="31"/>
      <c r="G15" s="31"/>
      <c r="H15" s="32"/>
      <c r="I15" s="31"/>
      <c r="J15" s="31"/>
      <c r="K15" s="31"/>
      <c r="L15" s="31"/>
      <c r="M15" s="31"/>
      <c r="N15" s="1"/>
      <c r="O15" s="1"/>
      <c r="W15" s="27"/>
      <c r="X15" s="28"/>
      <c r="Y15" s="28"/>
      <c r="PE15" s="2"/>
      <c r="PF15" s="2"/>
    </row>
    <row r="16" spans="1:422" s="1" customFormat="1" ht="15" thickBot="1">
      <c r="W16" s="5" t="s">
        <v>5</v>
      </c>
      <c r="X16" s="25"/>
      <c r="Y16" s="25"/>
    </row>
    <row r="17" spans="2:25" ht="20.100000000000001" customHeight="1">
      <c r="B17" s="93" t="str">
        <f>VLOOKUP(C8,V4:W10,2,FALSE)</f>
        <v>Increase your Starting Rank* baseline OGV^ by a minimum of 9,000  </v>
      </c>
      <c r="C17" s="93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1"/>
      <c r="O17" s="2" t="s">
        <v>31</v>
      </c>
      <c r="V17" s="15">
        <v>0</v>
      </c>
      <c r="W17" s="8" t="s">
        <v>11</v>
      </c>
      <c r="X17" s="16" t="s">
        <v>32</v>
      </c>
      <c r="Y17" s="16">
        <v>0</v>
      </c>
    </row>
    <row r="18" spans="2:25" ht="74.099999999999994" customHeight="1">
      <c r="B18" s="79" t="s">
        <v>33</v>
      </c>
      <c r="C18" s="79"/>
      <c r="D18" s="54" t="s">
        <v>34</v>
      </c>
      <c r="E18" s="54"/>
      <c r="F18" s="54" t="s">
        <v>23</v>
      </c>
      <c r="G18" s="54"/>
      <c r="H18" s="54" t="s">
        <v>24</v>
      </c>
      <c r="I18" s="54"/>
      <c r="J18" s="54" t="s">
        <v>25</v>
      </c>
      <c r="K18" s="54"/>
      <c r="L18" s="54" t="s">
        <v>26</v>
      </c>
      <c r="M18" s="54"/>
      <c r="N18" s="1"/>
      <c r="O18" s="105" t="s">
        <v>35</v>
      </c>
      <c r="P18" s="105"/>
      <c r="V18" s="16">
        <v>1</v>
      </c>
      <c r="W18" s="6" t="s">
        <v>7</v>
      </c>
      <c r="X18" s="16" t="s">
        <v>32</v>
      </c>
      <c r="Y18" s="16">
        <v>0</v>
      </c>
    </row>
    <row r="19" spans="2:25" ht="30.75" customHeight="1">
      <c r="B19" s="74" t="s">
        <v>36</v>
      </c>
      <c r="C19" s="75"/>
      <c r="D19" s="107"/>
      <c r="E19" s="73"/>
      <c r="F19" s="107"/>
      <c r="G19" s="73"/>
      <c r="H19" s="107"/>
      <c r="I19" s="73"/>
      <c r="J19" s="107"/>
      <c r="K19" s="73"/>
      <c r="L19" s="107"/>
      <c r="M19" s="73"/>
      <c r="O19" s="106"/>
      <c r="P19" s="106"/>
      <c r="V19" s="16">
        <v>2</v>
      </c>
      <c r="W19" s="9" t="s">
        <v>13</v>
      </c>
      <c r="X19" s="16" t="s">
        <v>32</v>
      </c>
      <c r="Y19" s="16">
        <v>0</v>
      </c>
    </row>
    <row r="20" spans="2:25" ht="32.1" customHeight="1">
      <c r="B20" s="56" t="s">
        <v>37</v>
      </c>
      <c r="C20" s="56"/>
      <c r="D20" s="83" t="str">
        <f>VLOOKUP(C8,W17:X22,2,FALSE)</f>
        <v>Target: 9,000</v>
      </c>
      <c r="E20" s="83"/>
      <c r="F20" s="81">
        <f>SUM(F19-D19)</f>
        <v>0</v>
      </c>
      <c r="G20" s="82"/>
      <c r="H20" s="81">
        <f>SUM(H19-D19)</f>
        <v>0</v>
      </c>
      <c r="I20" s="82"/>
      <c r="J20" s="81">
        <f>SUM(J19-D19)</f>
        <v>0</v>
      </c>
      <c r="K20" s="82"/>
      <c r="L20" s="81">
        <f>SUM(L19-D19)</f>
        <v>0</v>
      </c>
      <c r="M20" s="82"/>
      <c r="N20" s="1"/>
      <c r="O20" s="104"/>
      <c r="P20" s="83"/>
      <c r="V20" s="16">
        <v>3</v>
      </c>
      <c r="W20" s="10" t="s">
        <v>16</v>
      </c>
      <c r="X20" s="16" t="s">
        <v>38</v>
      </c>
      <c r="Y20" s="16">
        <v>0</v>
      </c>
    </row>
    <row r="21" spans="2:25" ht="3.95" customHeight="1">
      <c r="B21" s="39"/>
      <c r="C21" s="39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Q21" s="1" t="s">
        <v>39</v>
      </c>
      <c r="V21" s="16">
        <v>4</v>
      </c>
      <c r="W21" s="12" t="s">
        <v>19</v>
      </c>
      <c r="X21" s="16" t="s">
        <v>40</v>
      </c>
      <c r="Y21" s="16">
        <v>0</v>
      </c>
    </row>
    <row r="22" spans="2:25" s="1" customFormat="1" ht="15.95" customHeight="1">
      <c r="V22" s="16">
        <v>5</v>
      </c>
      <c r="W22" s="14" t="s">
        <v>15</v>
      </c>
      <c r="X22" s="16" t="s">
        <v>41</v>
      </c>
      <c r="Y22" s="16">
        <v>0</v>
      </c>
    </row>
    <row r="23" spans="2:25" s="1" customFormat="1" ht="17.100000000000001" customHeight="1">
      <c r="V23" s="16">
        <v>6</v>
      </c>
    </row>
    <row r="24" spans="2:25" ht="26.25" customHeight="1">
      <c r="B24" s="65" t="s">
        <v>42</v>
      </c>
      <c r="C24" s="66"/>
      <c r="D24" s="66"/>
      <c r="E24" s="67"/>
      <c r="F24" s="57" t="s">
        <v>23</v>
      </c>
      <c r="G24" s="58"/>
      <c r="H24" s="57" t="s">
        <v>24</v>
      </c>
      <c r="I24" s="58"/>
      <c r="J24" s="57" t="s">
        <v>25</v>
      </c>
      <c r="K24" s="58"/>
      <c r="L24" s="57" t="s">
        <v>26</v>
      </c>
      <c r="M24" s="58"/>
      <c r="O24" s="85" t="s">
        <v>43</v>
      </c>
      <c r="V24" s="16">
        <v>7</v>
      </c>
      <c r="W24" s="2"/>
      <c r="X24" s="2"/>
      <c r="Y24" s="2"/>
    </row>
    <row r="25" spans="2:25" ht="42.6" customHeight="1">
      <c r="B25" s="68" t="s">
        <v>44</v>
      </c>
      <c r="C25" s="69"/>
      <c r="D25" s="69"/>
      <c r="E25" s="70"/>
      <c r="F25" s="59"/>
      <c r="G25" s="60"/>
      <c r="H25" s="59"/>
      <c r="I25" s="60"/>
      <c r="J25" s="59"/>
      <c r="K25" s="60"/>
      <c r="L25" s="59"/>
      <c r="M25" s="60"/>
      <c r="O25" s="86"/>
      <c r="V25" s="16">
        <v>8</v>
      </c>
    </row>
    <row r="26" spans="2:25" ht="5.25" customHeight="1">
      <c r="B26" s="41"/>
      <c r="C26" s="42"/>
      <c r="D26" s="42"/>
      <c r="E26" s="42"/>
      <c r="F26" s="61"/>
      <c r="G26" s="62"/>
      <c r="H26" s="61"/>
      <c r="I26" s="62"/>
      <c r="J26" s="61"/>
      <c r="K26" s="62"/>
      <c r="L26" s="61"/>
      <c r="M26" s="62"/>
      <c r="O26" s="86"/>
      <c r="V26" s="16">
        <v>9</v>
      </c>
    </row>
    <row r="27" spans="2:25" ht="18" customHeight="1" thickBot="1">
      <c r="B27" s="96" t="s">
        <v>45</v>
      </c>
      <c r="C27" s="97"/>
      <c r="D27" s="18" t="s">
        <v>46</v>
      </c>
      <c r="E27" s="19" t="s">
        <v>47</v>
      </c>
      <c r="F27" s="100" t="s">
        <v>48</v>
      </c>
      <c r="G27" s="100"/>
      <c r="H27" s="100"/>
      <c r="I27" s="100"/>
      <c r="J27" s="100"/>
      <c r="K27" s="100"/>
      <c r="L27" s="100"/>
      <c r="M27" s="100"/>
      <c r="N27" s="50"/>
      <c r="O27" s="51">
        <f>COUNTIF(F27:M27,"Standard Order 100PV+")+COUNTIF(F27:M27,"ER Order 100pv+")*2</f>
        <v>2</v>
      </c>
      <c r="V27" s="17">
        <v>10</v>
      </c>
    </row>
    <row r="28" spans="2:25" ht="18" customHeight="1" thickBot="1">
      <c r="B28" s="97"/>
      <c r="C28" s="97"/>
      <c r="D28" s="18" t="s">
        <v>49</v>
      </c>
      <c r="E28" s="19" t="s">
        <v>50</v>
      </c>
      <c r="F28" s="100" t="s">
        <v>51</v>
      </c>
      <c r="G28" s="100"/>
      <c r="H28" s="100" t="s">
        <v>52</v>
      </c>
      <c r="I28" s="100"/>
      <c r="J28" s="100" t="s">
        <v>52</v>
      </c>
      <c r="K28" s="100"/>
      <c r="L28" s="100" t="s">
        <v>53</v>
      </c>
      <c r="M28" s="100"/>
      <c r="N28" s="50"/>
      <c r="O28" s="51">
        <f>COUNTIF(F28:M28,"Yes")*2</f>
        <v>4</v>
      </c>
      <c r="V28" s="2"/>
    </row>
    <row r="29" spans="2:25" ht="18" customHeight="1" thickBot="1">
      <c r="B29" s="94"/>
      <c r="C29" s="94"/>
      <c r="D29" s="44" t="s">
        <v>46</v>
      </c>
      <c r="E29" s="45" t="s">
        <v>47</v>
      </c>
      <c r="F29" s="88"/>
      <c r="G29" s="88"/>
      <c r="H29" s="108"/>
      <c r="I29" s="108"/>
      <c r="J29" s="108"/>
      <c r="K29" s="108"/>
      <c r="L29" s="108"/>
      <c r="M29" s="108"/>
      <c r="N29" s="109"/>
      <c r="O29" s="49">
        <f>COUNTIF(F29:M29,"Standard Order 100PV+")+COUNTIF(F29:M29,"ER Order 100pv+")*2</f>
        <v>0</v>
      </c>
      <c r="V29" s="2"/>
      <c r="W29" s="3" t="s">
        <v>2</v>
      </c>
      <c r="X29" s="26" t="s">
        <v>30</v>
      </c>
    </row>
    <row r="30" spans="2:25" ht="18" customHeight="1">
      <c r="B30" s="94"/>
      <c r="C30" s="94"/>
      <c r="D30" s="44" t="s">
        <v>49</v>
      </c>
      <c r="E30" s="45" t="s">
        <v>54</v>
      </c>
      <c r="F30" s="98" t="s">
        <v>51</v>
      </c>
      <c r="G30" s="99"/>
      <c r="H30" s="110"/>
      <c r="I30" s="110"/>
      <c r="J30" s="110"/>
      <c r="K30" s="110"/>
      <c r="L30" s="110"/>
      <c r="M30" s="110"/>
      <c r="N30" s="111"/>
      <c r="O30" s="112">
        <f>COUNTIF(F30:M30,"Yes")*2</f>
        <v>0</v>
      </c>
      <c r="W30" s="5" t="s">
        <v>5</v>
      </c>
      <c r="X30" s="25"/>
    </row>
    <row r="31" spans="2:25" ht="18" customHeight="1">
      <c r="B31" s="95"/>
      <c r="C31" s="95"/>
      <c r="D31" s="18" t="s">
        <v>46</v>
      </c>
      <c r="E31" s="19" t="s">
        <v>47</v>
      </c>
      <c r="F31" s="88"/>
      <c r="G31" s="88"/>
      <c r="H31" s="108"/>
      <c r="I31" s="108"/>
      <c r="J31" s="108"/>
      <c r="K31" s="108"/>
      <c r="L31" s="108"/>
      <c r="M31" s="108"/>
      <c r="N31" s="109"/>
      <c r="O31" s="49">
        <f>COUNTIF(F31:M31,"Standard Order 100PV+")+COUNTIF(F31:M31,"ER Order 100pv+")*2</f>
        <v>0</v>
      </c>
      <c r="W31" s="6" t="s">
        <v>7</v>
      </c>
      <c r="X31" s="16">
        <v>0</v>
      </c>
    </row>
    <row r="32" spans="2:25" ht="18" customHeight="1">
      <c r="B32" s="95"/>
      <c r="C32" s="95"/>
      <c r="D32" s="18" t="s">
        <v>49</v>
      </c>
      <c r="E32" s="19" t="s">
        <v>54</v>
      </c>
      <c r="F32" s="98" t="s">
        <v>51</v>
      </c>
      <c r="G32" s="99"/>
      <c r="H32" s="110"/>
      <c r="I32" s="110"/>
      <c r="J32" s="110"/>
      <c r="K32" s="110"/>
      <c r="L32" s="110"/>
      <c r="M32" s="110"/>
      <c r="N32" s="111"/>
      <c r="O32" s="112">
        <f>COUNTIF(F32:M32,"Yes")*2</f>
        <v>0</v>
      </c>
      <c r="W32" s="8" t="s">
        <v>11</v>
      </c>
      <c r="X32" s="16">
        <v>0</v>
      </c>
    </row>
    <row r="33" spans="2:422" ht="18" customHeight="1">
      <c r="B33" s="94"/>
      <c r="C33" s="94"/>
      <c r="D33" s="44" t="s">
        <v>46</v>
      </c>
      <c r="E33" s="45" t="s">
        <v>47</v>
      </c>
      <c r="F33" s="88"/>
      <c r="G33" s="88"/>
      <c r="H33" s="108"/>
      <c r="I33" s="108"/>
      <c r="J33" s="108"/>
      <c r="K33" s="108"/>
      <c r="L33" s="108"/>
      <c r="M33" s="108"/>
      <c r="N33" s="109"/>
      <c r="O33" s="49">
        <f>COUNTIF(F33:M33,"Standard Order 100PV+")+COUNTIF(F33:M33,"ER Order 100pv+")*2</f>
        <v>0</v>
      </c>
      <c r="W33" s="9" t="s">
        <v>13</v>
      </c>
      <c r="X33" s="16">
        <v>0</v>
      </c>
    </row>
    <row r="34" spans="2:422" ht="18" customHeight="1">
      <c r="B34" s="94"/>
      <c r="C34" s="94"/>
      <c r="D34" s="44" t="s">
        <v>49</v>
      </c>
      <c r="E34" s="45" t="s">
        <v>54</v>
      </c>
      <c r="F34" s="98" t="s">
        <v>51</v>
      </c>
      <c r="G34" s="99"/>
      <c r="H34" s="110"/>
      <c r="I34" s="110"/>
      <c r="J34" s="110"/>
      <c r="K34" s="110"/>
      <c r="L34" s="110"/>
      <c r="M34" s="110"/>
      <c r="N34" s="111"/>
      <c r="O34" s="112">
        <f>COUNTIF(F34:M34,"Yes")*2</f>
        <v>0</v>
      </c>
      <c r="W34" s="10" t="s">
        <v>16</v>
      </c>
      <c r="X34" s="16">
        <v>0</v>
      </c>
    </row>
    <row r="35" spans="2:422" ht="18" customHeight="1">
      <c r="B35" s="95"/>
      <c r="C35" s="95"/>
      <c r="D35" s="18" t="s">
        <v>46</v>
      </c>
      <c r="E35" s="19" t="s">
        <v>47</v>
      </c>
      <c r="F35" s="88"/>
      <c r="G35" s="88"/>
      <c r="H35" s="108"/>
      <c r="I35" s="108"/>
      <c r="J35" s="108"/>
      <c r="K35" s="108"/>
      <c r="L35" s="108"/>
      <c r="M35" s="108"/>
      <c r="N35" s="109"/>
      <c r="O35" s="49">
        <f>COUNTIF(F35:M35,"Standard Order 100PV+")+COUNTIF(F35:M35,"ER Order 100pv+")*2</f>
        <v>0</v>
      </c>
      <c r="W35" s="12" t="s">
        <v>19</v>
      </c>
      <c r="X35" s="16">
        <v>0</v>
      </c>
    </row>
    <row r="36" spans="2:422" ht="18" customHeight="1">
      <c r="B36" s="95"/>
      <c r="C36" s="95"/>
      <c r="D36" s="18" t="s">
        <v>49</v>
      </c>
      <c r="E36" s="19" t="s">
        <v>54</v>
      </c>
      <c r="F36" s="98" t="s">
        <v>51</v>
      </c>
      <c r="G36" s="99"/>
      <c r="H36" s="110"/>
      <c r="I36" s="110"/>
      <c r="J36" s="110"/>
      <c r="K36" s="110"/>
      <c r="L36" s="110"/>
      <c r="M36" s="110"/>
      <c r="N36" s="111"/>
      <c r="O36" s="112">
        <f>COUNTIF(F36:M36,"Yes")*2</f>
        <v>0</v>
      </c>
      <c r="V36" s="1" t="s">
        <v>55</v>
      </c>
      <c r="W36" s="14" t="s">
        <v>15</v>
      </c>
      <c r="X36" s="16">
        <v>0</v>
      </c>
    </row>
    <row r="37" spans="2:422" ht="18" customHeight="1">
      <c r="B37" s="94"/>
      <c r="C37" s="94"/>
      <c r="D37" s="44" t="s">
        <v>46</v>
      </c>
      <c r="E37" s="45" t="s">
        <v>47</v>
      </c>
      <c r="F37" s="88"/>
      <c r="G37" s="88"/>
      <c r="H37" s="108"/>
      <c r="I37" s="108"/>
      <c r="J37" s="108"/>
      <c r="K37" s="108"/>
      <c r="L37" s="108"/>
      <c r="M37" s="108"/>
      <c r="N37" s="109"/>
      <c r="O37" s="49">
        <f>COUNTIF(F37:M37,"Standard Order 100PV+")+COUNTIF(F37:M37,"ER Order 100pv+")*2</f>
        <v>0</v>
      </c>
      <c r="V37" s="1" t="s">
        <v>48</v>
      </c>
      <c r="PE37" s="2"/>
      <c r="PF37" s="2"/>
    </row>
    <row r="38" spans="2:422" ht="18" customHeight="1">
      <c r="B38" s="94"/>
      <c r="C38" s="94"/>
      <c r="D38" s="44" t="s">
        <v>49</v>
      </c>
      <c r="E38" s="45" t="s">
        <v>54</v>
      </c>
      <c r="F38" s="98" t="s">
        <v>51</v>
      </c>
      <c r="G38" s="99"/>
      <c r="H38" s="110"/>
      <c r="I38" s="110"/>
      <c r="J38" s="110"/>
      <c r="K38" s="110"/>
      <c r="L38" s="110"/>
      <c r="M38" s="110"/>
      <c r="N38" s="111"/>
      <c r="O38" s="112">
        <f>COUNTIF(F38:M38,"Yes")*2</f>
        <v>0</v>
      </c>
    </row>
    <row r="39" spans="2:422" ht="18" customHeight="1">
      <c r="B39" s="95"/>
      <c r="C39" s="95"/>
      <c r="D39" s="18" t="s">
        <v>46</v>
      </c>
      <c r="E39" s="19" t="s">
        <v>47</v>
      </c>
      <c r="F39" s="88"/>
      <c r="G39" s="88"/>
      <c r="H39" s="108"/>
      <c r="I39" s="108"/>
      <c r="J39" s="108"/>
      <c r="K39" s="108"/>
      <c r="L39" s="108"/>
      <c r="M39" s="108"/>
      <c r="N39" s="109"/>
      <c r="O39" s="49">
        <f>COUNTIF(F39:M39,"Standard Order 100PV+")+COUNTIF(F39:M39,"ER Order 100pv+")*2</f>
        <v>0</v>
      </c>
      <c r="PC39" s="2"/>
      <c r="PD39" s="2"/>
      <c r="PE39" s="2"/>
      <c r="PF39" s="2"/>
    </row>
    <row r="40" spans="2:422" ht="18" customHeight="1">
      <c r="B40" s="95"/>
      <c r="C40" s="95"/>
      <c r="D40" s="18" t="s">
        <v>49</v>
      </c>
      <c r="E40" s="19" t="s">
        <v>54</v>
      </c>
      <c r="F40" s="98" t="s">
        <v>51</v>
      </c>
      <c r="G40" s="99"/>
      <c r="H40" s="110"/>
      <c r="I40" s="110"/>
      <c r="J40" s="110"/>
      <c r="K40" s="110"/>
      <c r="L40" s="110"/>
      <c r="M40" s="110"/>
      <c r="N40" s="111"/>
      <c r="O40" s="112">
        <f>COUNTIF(F40:M40,"Yes")*2</f>
        <v>0</v>
      </c>
      <c r="V40" s="1" t="s">
        <v>52</v>
      </c>
      <c r="PC40" s="2"/>
      <c r="PD40" s="2"/>
      <c r="PE40" s="2"/>
      <c r="PF40" s="2"/>
    </row>
    <row r="41" spans="2:422" ht="18" customHeight="1">
      <c r="B41" s="94"/>
      <c r="C41" s="94"/>
      <c r="D41" s="44" t="s">
        <v>46</v>
      </c>
      <c r="E41" s="45" t="s">
        <v>47</v>
      </c>
      <c r="F41" s="88"/>
      <c r="G41" s="88"/>
      <c r="H41" s="108"/>
      <c r="I41" s="108"/>
      <c r="J41" s="108"/>
      <c r="K41" s="108"/>
      <c r="L41" s="108"/>
      <c r="M41" s="108"/>
      <c r="N41" s="109"/>
      <c r="O41" s="49">
        <f>COUNTIF(F41:M41,"Standard Order 100PV+")+COUNTIF(F41:M41,"ER Order 100pv+")*2</f>
        <v>0</v>
      </c>
      <c r="V41" s="1" t="s">
        <v>53</v>
      </c>
      <c r="PC41" s="2"/>
      <c r="PD41" s="2"/>
      <c r="PE41" s="2"/>
      <c r="PF41" s="2"/>
    </row>
    <row r="42" spans="2:422" ht="18" customHeight="1">
      <c r="B42" s="94"/>
      <c r="C42" s="94"/>
      <c r="D42" s="44" t="s">
        <v>49</v>
      </c>
      <c r="E42" s="45" t="s">
        <v>54</v>
      </c>
      <c r="F42" s="98" t="s">
        <v>51</v>
      </c>
      <c r="G42" s="99"/>
      <c r="H42" s="110"/>
      <c r="I42" s="110"/>
      <c r="J42" s="110"/>
      <c r="K42" s="110"/>
      <c r="L42" s="110"/>
      <c r="M42" s="110"/>
      <c r="N42" s="111"/>
      <c r="O42" s="112">
        <f>COUNTIF(F42:M42,"Yes")*2</f>
        <v>0</v>
      </c>
      <c r="PC42" s="2"/>
      <c r="PD42" s="2"/>
      <c r="PE42" s="2"/>
      <c r="PF42" s="2"/>
    </row>
    <row r="43" spans="2:422" s="1" customFormat="1" ht="26.25" customHeight="1">
      <c r="M43" s="34" t="s">
        <v>56</v>
      </c>
      <c r="N43" s="35"/>
      <c r="O43" s="37">
        <f>SUM(O29:O42)</f>
        <v>0</v>
      </c>
    </row>
    <row r="44" spans="2:422" s="1" customFormat="1" ht="5.25" customHeight="1"/>
    <row r="45" spans="2:422" s="1" customFormat="1" ht="6" customHeight="1"/>
    <row r="46" spans="2:422" ht="39.75" customHeight="1">
      <c r="B46" s="79" t="s">
        <v>57</v>
      </c>
      <c r="C46" s="79"/>
      <c r="D46" s="79"/>
      <c r="E46" s="79"/>
      <c r="F46" s="54" t="s">
        <v>23</v>
      </c>
      <c r="G46" s="54"/>
      <c r="H46" s="54" t="s">
        <v>24</v>
      </c>
      <c r="I46" s="54"/>
      <c r="J46" s="54" t="s">
        <v>25</v>
      </c>
      <c r="K46" s="54"/>
      <c r="L46" s="54" t="s">
        <v>26</v>
      </c>
      <c r="M46" s="54"/>
      <c r="O46" s="33" t="s">
        <v>43</v>
      </c>
      <c r="PC46" s="2"/>
      <c r="PD46" s="2"/>
      <c r="PE46" s="2"/>
      <c r="PF46" s="2"/>
    </row>
    <row r="47" spans="2:422" ht="21.75" customHeight="1">
      <c r="B47" s="89" t="s">
        <v>58</v>
      </c>
      <c r="C47" s="92" t="s">
        <v>11</v>
      </c>
      <c r="D47" s="46" t="s">
        <v>59</v>
      </c>
      <c r="E47" s="47" t="s">
        <v>60</v>
      </c>
      <c r="F47" s="53" t="s">
        <v>52</v>
      </c>
      <c r="G47" s="53"/>
      <c r="H47" s="53"/>
      <c r="I47" s="53"/>
      <c r="J47" s="53"/>
      <c r="K47" s="53"/>
      <c r="L47" s="53"/>
      <c r="M47" s="53"/>
      <c r="O47" s="20">
        <f>COUNTIF(F47:M47,"Yes")</f>
        <v>1</v>
      </c>
    </row>
    <row r="48" spans="2:422" ht="21.75" customHeight="1">
      <c r="B48" s="90"/>
      <c r="C48" s="92"/>
      <c r="D48" s="46" t="s">
        <v>49</v>
      </c>
      <c r="E48" s="47" t="s">
        <v>60</v>
      </c>
      <c r="F48" s="53"/>
      <c r="G48" s="53"/>
      <c r="H48" s="53"/>
      <c r="I48" s="53"/>
      <c r="J48" s="53"/>
      <c r="K48" s="53"/>
      <c r="L48" s="53"/>
      <c r="M48" s="53"/>
      <c r="O48" s="20">
        <f>COUNTIF(F48:M48,"Yes")</f>
        <v>0</v>
      </c>
    </row>
    <row r="49" spans="2:15" ht="21" customHeight="1">
      <c r="B49" s="90"/>
      <c r="C49" s="92" t="s">
        <v>13</v>
      </c>
      <c r="D49" s="46" t="s">
        <v>59</v>
      </c>
      <c r="E49" s="47" t="s">
        <v>54</v>
      </c>
      <c r="F49" s="53"/>
      <c r="G49" s="53"/>
      <c r="H49" s="53"/>
      <c r="I49" s="53"/>
      <c r="J49" s="53"/>
      <c r="K49" s="53"/>
      <c r="L49" s="53"/>
      <c r="M49" s="53"/>
      <c r="O49" s="20">
        <f>COUNTIF(F49:M49,"Yes")*2</f>
        <v>0</v>
      </c>
    </row>
    <row r="50" spans="2:15" ht="21" customHeight="1">
      <c r="B50" s="90"/>
      <c r="C50" s="92"/>
      <c r="D50" s="46" t="s">
        <v>49</v>
      </c>
      <c r="E50" s="47" t="s">
        <v>54</v>
      </c>
      <c r="F50" s="53"/>
      <c r="G50" s="53"/>
      <c r="H50" s="72"/>
      <c r="I50" s="73"/>
      <c r="J50" s="53"/>
      <c r="K50" s="53"/>
      <c r="L50" s="53"/>
      <c r="M50" s="53"/>
      <c r="O50" s="20">
        <f>COUNTIF(F50:M50,"Yes")*2</f>
        <v>0</v>
      </c>
    </row>
    <row r="51" spans="2:15" ht="21" customHeight="1">
      <c r="B51" s="90"/>
      <c r="C51" s="92" t="s">
        <v>61</v>
      </c>
      <c r="D51" s="46" t="s">
        <v>59</v>
      </c>
      <c r="E51" s="47" t="s">
        <v>54</v>
      </c>
      <c r="F51" s="53"/>
      <c r="G51" s="53"/>
      <c r="H51" s="53"/>
      <c r="I51" s="53"/>
      <c r="J51" s="53"/>
      <c r="K51" s="53"/>
      <c r="L51" s="53"/>
      <c r="M51" s="53"/>
      <c r="O51" s="20">
        <f>COUNTIF(F51:M51,"Yes")*2</f>
        <v>0</v>
      </c>
    </row>
    <row r="52" spans="2:15" ht="21" customHeight="1">
      <c r="B52" s="91"/>
      <c r="C52" s="92"/>
      <c r="D52" s="46" t="s">
        <v>49</v>
      </c>
      <c r="E52" s="47" t="s">
        <v>54</v>
      </c>
      <c r="F52" s="53"/>
      <c r="G52" s="53"/>
      <c r="H52" s="53"/>
      <c r="I52" s="53"/>
      <c r="J52" s="53"/>
      <c r="K52" s="53"/>
      <c r="L52" s="53"/>
      <c r="M52" s="53"/>
      <c r="O52" s="20">
        <f>COUNTIF(F52:M52,"Yes")*2</f>
        <v>0</v>
      </c>
    </row>
    <row r="53" spans="2:15" ht="21.75" customHeight="1">
      <c r="B53" s="101" t="s">
        <v>62</v>
      </c>
      <c r="C53" s="52" t="s">
        <v>13</v>
      </c>
      <c r="D53" s="38" t="s">
        <v>59</v>
      </c>
      <c r="E53" s="48" t="s">
        <v>63</v>
      </c>
      <c r="F53" s="53"/>
      <c r="G53" s="53"/>
      <c r="H53" s="53"/>
      <c r="I53" s="53"/>
      <c r="J53" s="53"/>
      <c r="K53" s="53"/>
      <c r="L53" s="53"/>
      <c r="M53" s="53"/>
      <c r="O53" s="20">
        <f>SUM(F53:M53)*4</f>
        <v>0</v>
      </c>
    </row>
    <row r="54" spans="2:15" ht="21.75" customHeight="1">
      <c r="B54" s="102"/>
      <c r="C54" s="52"/>
      <c r="D54" s="38" t="s">
        <v>49</v>
      </c>
      <c r="E54" s="48" t="s">
        <v>54</v>
      </c>
      <c r="F54" s="53"/>
      <c r="G54" s="53"/>
      <c r="H54" s="53"/>
      <c r="I54" s="53"/>
      <c r="J54" s="53"/>
      <c r="K54" s="53"/>
      <c r="L54" s="53"/>
      <c r="M54" s="53"/>
      <c r="O54" s="20">
        <f>SUM(F54:M54)*2</f>
        <v>0</v>
      </c>
    </row>
    <row r="55" spans="2:15" ht="21.75" customHeight="1">
      <c r="B55" s="102"/>
      <c r="C55" s="52" t="s">
        <v>16</v>
      </c>
      <c r="D55" s="38" t="s">
        <v>59</v>
      </c>
      <c r="E55" s="48" t="s">
        <v>64</v>
      </c>
      <c r="F55" s="53"/>
      <c r="G55" s="53"/>
      <c r="H55" s="53"/>
      <c r="I55" s="53"/>
      <c r="J55" s="53"/>
      <c r="K55" s="53"/>
      <c r="L55" s="53"/>
      <c r="M55" s="53"/>
      <c r="O55" s="20">
        <f>SUM(F55:M55)*8</f>
        <v>0</v>
      </c>
    </row>
    <row r="56" spans="2:15" ht="21.75" customHeight="1">
      <c r="B56" s="102"/>
      <c r="C56" s="52"/>
      <c r="D56" s="38" t="s">
        <v>49</v>
      </c>
      <c r="E56" s="48" t="s">
        <v>65</v>
      </c>
      <c r="F56" s="53"/>
      <c r="G56" s="53"/>
      <c r="H56" s="53"/>
      <c r="I56" s="53"/>
      <c r="J56" s="53"/>
      <c r="K56" s="53"/>
      <c r="L56" s="53"/>
      <c r="M56" s="53"/>
      <c r="O56" s="20">
        <f>SUM(F56:M56)*6</f>
        <v>0</v>
      </c>
    </row>
    <row r="57" spans="2:15" ht="21.75" customHeight="1">
      <c r="B57" s="102"/>
      <c r="C57" s="52" t="s">
        <v>66</v>
      </c>
      <c r="D57" s="38" t="s">
        <v>59</v>
      </c>
      <c r="E57" s="48" t="s">
        <v>67</v>
      </c>
      <c r="F57" s="53"/>
      <c r="G57" s="53"/>
      <c r="H57" s="53"/>
      <c r="I57" s="53"/>
      <c r="J57" s="53"/>
      <c r="K57" s="53"/>
      <c r="L57" s="53"/>
      <c r="M57" s="53"/>
      <c r="O57" s="20">
        <f>SUM(F57:M57)*10</f>
        <v>0</v>
      </c>
    </row>
    <row r="58" spans="2:15" ht="21.75" customHeight="1">
      <c r="B58" s="103"/>
      <c r="C58" s="52"/>
      <c r="D58" s="38" t="s">
        <v>49</v>
      </c>
      <c r="E58" s="48" t="s">
        <v>67</v>
      </c>
      <c r="F58" s="53"/>
      <c r="G58" s="53"/>
      <c r="H58" s="53"/>
      <c r="I58" s="53"/>
      <c r="J58" s="53"/>
      <c r="K58" s="53"/>
      <c r="L58" s="53"/>
      <c r="M58" s="53"/>
      <c r="O58" s="20">
        <f>SUM(F58:M58)*10</f>
        <v>0</v>
      </c>
    </row>
    <row r="59" spans="2:15" ht="21" customHeight="1">
      <c r="B59" s="80"/>
      <c r="C59" s="80"/>
      <c r="D59" s="80"/>
      <c r="E59" s="80"/>
      <c r="F59" s="1"/>
      <c r="G59" s="1"/>
      <c r="H59" s="1"/>
      <c r="I59" s="1"/>
      <c r="J59" s="1"/>
      <c r="K59" s="1"/>
      <c r="L59" s="1"/>
      <c r="M59" s="34" t="s">
        <v>56</v>
      </c>
      <c r="N59" s="35"/>
      <c r="O59" s="36">
        <f>SUM(O53:O58)</f>
        <v>0</v>
      </c>
    </row>
    <row r="60" spans="2:15" ht="21" customHeight="1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2:15" s="1" customFormat="1" ht="26.25" customHeight="1"/>
    <row r="62" spans="2:15" s="1" customFormat="1"/>
    <row r="63" spans="2:15" s="1" customFormat="1"/>
    <row r="64" spans="2:15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pans="2:15" s="1" customFormat="1"/>
    <row r="738" spans="2:15" s="1" customFormat="1"/>
    <row r="739" spans="2:15" s="1" customFormat="1"/>
    <row r="740" spans="2:15" s="1" customFormat="1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2:15" s="1" customFormat="1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</sheetData>
  <mergeCells count="176">
    <mergeCell ref="L34:M34"/>
    <mergeCell ref="L35:M35"/>
    <mergeCell ref="L28:M28"/>
    <mergeCell ref="F54:G54"/>
    <mergeCell ref="J40:K40"/>
    <mergeCell ref="J39:K39"/>
    <mergeCell ref="J38:K38"/>
    <mergeCell ref="B53:B58"/>
    <mergeCell ref="O20:P20"/>
    <mergeCell ref="O18:P19"/>
    <mergeCell ref="H32:I32"/>
    <mergeCell ref="H33:I33"/>
    <mergeCell ref="H34:I34"/>
    <mergeCell ref="H35:I35"/>
    <mergeCell ref="F24:G26"/>
    <mergeCell ref="H24:I26"/>
    <mergeCell ref="F32:G32"/>
    <mergeCell ref="F31:G31"/>
    <mergeCell ref="F30:G30"/>
    <mergeCell ref="J28:K28"/>
    <mergeCell ref="J27:K27"/>
    <mergeCell ref="F29:G29"/>
    <mergeCell ref="F28:G28"/>
    <mergeCell ref="F27:G27"/>
    <mergeCell ref="L30:M30"/>
    <mergeCell ref="L31:M31"/>
    <mergeCell ref="L32:M32"/>
    <mergeCell ref="L33:M33"/>
    <mergeCell ref="J31:K31"/>
    <mergeCell ref="J30:K30"/>
    <mergeCell ref="J29:K29"/>
    <mergeCell ref="L29:M29"/>
    <mergeCell ref="H40:I40"/>
    <mergeCell ref="H41:I41"/>
    <mergeCell ref="H42:I42"/>
    <mergeCell ref="F42:G42"/>
    <mergeCell ref="F41:G41"/>
    <mergeCell ref="F39:G39"/>
    <mergeCell ref="F40:G40"/>
    <mergeCell ref="F38:G38"/>
    <mergeCell ref="F37:G37"/>
    <mergeCell ref="H36:I36"/>
    <mergeCell ref="H37:I37"/>
    <mergeCell ref="H38:I38"/>
    <mergeCell ref="H39:I39"/>
    <mergeCell ref="F36:G36"/>
    <mergeCell ref="L39:M39"/>
    <mergeCell ref="L40:M40"/>
    <mergeCell ref="L41:M41"/>
    <mergeCell ref="L42:M42"/>
    <mergeCell ref="J42:K42"/>
    <mergeCell ref="J41:K41"/>
    <mergeCell ref="C53:C54"/>
    <mergeCell ref="C57:C58"/>
    <mergeCell ref="B37:C38"/>
    <mergeCell ref="B35:C36"/>
    <mergeCell ref="B33:C34"/>
    <mergeCell ref="B31:C32"/>
    <mergeCell ref="B29:C30"/>
    <mergeCell ref="B27:C28"/>
    <mergeCell ref="F35:G35"/>
    <mergeCell ref="F34:G34"/>
    <mergeCell ref="F33:G33"/>
    <mergeCell ref="L36:M36"/>
    <mergeCell ref="L37:M37"/>
    <mergeCell ref="L38:M38"/>
    <mergeCell ref="B47:B52"/>
    <mergeCell ref="C47:C48"/>
    <mergeCell ref="C49:C50"/>
    <mergeCell ref="C51:C52"/>
    <mergeCell ref="B17:M17"/>
    <mergeCell ref="B41:C42"/>
    <mergeCell ref="B39:C40"/>
    <mergeCell ref="L27:M27"/>
    <mergeCell ref="L46:M46"/>
    <mergeCell ref="J46:K46"/>
    <mergeCell ref="H27:I27"/>
    <mergeCell ref="H28:I28"/>
    <mergeCell ref="H29:I29"/>
    <mergeCell ref="H30:I30"/>
    <mergeCell ref="H31:I31"/>
    <mergeCell ref="J37:K37"/>
    <mergeCell ref="J36:K36"/>
    <mergeCell ref="J35:K35"/>
    <mergeCell ref="J34:K34"/>
    <mergeCell ref="J33:K33"/>
    <mergeCell ref="J32:K32"/>
    <mergeCell ref="F58:G58"/>
    <mergeCell ref="F57:G57"/>
    <mergeCell ref="F53:G53"/>
    <mergeCell ref="H53:I53"/>
    <mergeCell ref="H54:I54"/>
    <mergeCell ref="H57:I57"/>
    <mergeCell ref="H58:I58"/>
    <mergeCell ref="F48:G48"/>
    <mergeCell ref="H46:I46"/>
    <mergeCell ref="F46:G46"/>
    <mergeCell ref="F52:G52"/>
    <mergeCell ref="F51:G51"/>
    <mergeCell ref="F50:G50"/>
    <mergeCell ref="F49:G49"/>
    <mergeCell ref="F47:G47"/>
    <mergeCell ref="H47:I47"/>
    <mergeCell ref="H48:I48"/>
    <mergeCell ref="H49:I49"/>
    <mergeCell ref="H50:I50"/>
    <mergeCell ref="H51:I51"/>
    <mergeCell ref="H52:I52"/>
    <mergeCell ref="J51:K51"/>
    <mergeCell ref="J50:K50"/>
    <mergeCell ref="J49:K49"/>
    <mergeCell ref="J48:K48"/>
    <mergeCell ref="J47:K47"/>
    <mergeCell ref="J58:K58"/>
    <mergeCell ref="J57:K57"/>
    <mergeCell ref="J54:K54"/>
    <mergeCell ref="J53:K53"/>
    <mergeCell ref="L47:M47"/>
    <mergeCell ref="L48:M48"/>
    <mergeCell ref="L49:M49"/>
    <mergeCell ref="L50:M50"/>
    <mergeCell ref="L51:M51"/>
    <mergeCell ref="L53:M53"/>
    <mergeCell ref="L54:M54"/>
    <mergeCell ref="L57:M57"/>
    <mergeCell ref="L58:M58"/>
    <mergeCell ref="A1:O2"/>
    <mergeCell ref="A3:O3"/>
    <mergeCell ref="B46:E46"/>
    <mergeCell ref="B18:C18"/>
    <mergeCell ref="B59:E59"/>
    <mergeCell ref="J20:K20"/>
    <mergeCell ref="H20:I20"/>
    <mergeCell ref="F20:G20"/>
    <mergeCell ref="L18:M18"/>
    <mergeCell ref="B20:C20"/>
    <mergeCell ref="D20:E20"/>
    <mergeCell ref="L20:M20"/>
    <mergeCell ref="J18:K18"/>
    <mergeCell ref="D18:E18"/>
    <mergeCell ref="F18:G18"/>
    <mergeCell ref="H18:I18"/>
    <mergeCell ref="J52:K52"/>
    <mergeCell ref="L52:M52"/>
    <mergeCell ref="C5:L5"/>
    <mergeCell ref="C7:E7"/>
    <mergeCell ref="C6:E6"/>
    <mergeCell ref="O24:O26"/>
    <mergeCell ref="C8:E8"/>
    <mergeCell ref="B12:E13"/>
    <mergeCell ref="L12:M12"/>
    <mergeCell ref="B14:E14"/>
    <mergeCell ref="F12:G12"/>
    <mergeCell ref="H12:I12"/>
    <mergeCell ref="J12:K12"/>
    <mergeCell ref="J24:K26"/>
    <mergeCell ref="L24:M26"/>
    <mergeCell ref="C9:E9"/>
    <mergeCell ref="B24:E24"/>
    <mergeCell ref="B25:E25"/>
    <mergeCell ref="F6:K9"/>
    <mergeCell ref="L19:M19"/>
    <mergeCell ref="J19:K19"/>
    <mergeCell ref="H19:I19"/>
    <mergeCell ref="F19:G19"/>
    <mergeCell ref="D19:E19"/>
    <mergeCell ref="B19:C19"/>
    <mergeCell ref="C55:C56"/>
    <mergeCell ref="F55:G55"/>
    <mergeCell ref="H55:I55"/>
    <mergeCell ref="J55:K55"/>
    <mergeCell ref="L55:M55"/>
    <mergeCell ref="F56:G56"/>
    <mergeCell ref="H56:I56"/>
    <mergeCell ref="J56:K56"/>
    <mergeCell ref="L56:M56"/>
  </mergeCells>
  <phoneticPr fontId="1" type="noConversion"/>
  <conditionalFormatting sqref="C8">
    <cfRule type="colorScale" priority="5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dataValidations count="4">
    <dataValidation type="list" allowBlank="1" showInputMessage="1" showErrorMessage="1" sqref="F35:M35 F37:M37 F27:M27 F39:M39 F29:M29 F31:M31 F33:M33 F41:M41" xr:uid="{6D3DA17D-BDAE-4ED3-9CA9-CBCCD2F0BBC6}">
      <formula1>$V$35:$V$37</formula1>
    </dataValidation>
    <dataValidation type="list" allowBlank="1" showInputMessage="1" showErrorMessage="1" promptTitle="Highest Achieved Rank" prompt="For example: If you achieved the rank of SILVER, even if it is only once, your starting rank will be SILVER._x000a_It is important that you select the correct Rank, as it will determine your OGV qualification criteria." sqref="C8:E8" xr:uid="{0F3BB5BA-1A8A-4289-BCEC-A20AD01AFA1A}">
      <formula1>$V$4:$V$10</formula1>
    </dataValidation>
    <dataValidation type="list" allowBlank="1" showInputMessage="1" showErrorMessage="1" sqref="H42:M42 H28:M28 H30:M30 H32:M32 H34:M34 H36:M36 H38:M38 H40:M40 F47:M52" xr:uid="{E57BF3D7-8BC2-43E4-A919-1AA256678BF0}">
      <formula1>$V$40:$V$41</formula1>
    </dataValidation>
    <dataValidation type="list" allowBlank="1" showInputMessage="1" showErrorMessage="1" sqref="F53:M58" xr:uid="{392FBFE0-1530-4E3E-9CC7-811F1FE8D90C}">
      <formula1>$V$17:$V$27</formula1>
    </dataValidation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86" operator="containsText" id="{032B905B-8FFB-43CD-9606-713973F312E6}">
            <xm:f>NOT(ISERROR(SEARCH(#REF!,C8)))</xm:f>
            <xm:f>#REF!</xm:f>
            <x14:dxf>
              <fill>
                <patternFill>
                  <bgColor rgb="FF9F5FCF"/>
                </patternFill>
              </fill>
            </x14:dxf>
          </x14:cfRule>
          <x14:cfRule type="containsText" priority="87" operator="containsText" id="{46E457B4-69DD-4091-BCFB-17FF1C287A39}">
            <xm:f>NOT(ISERROR(SEARCH(#REF!,C8)))</xm:f>
            <xm:f>#REF!</xm:f>
            <x14:dxf>
              <fill>
                <patternFill>
                  <bgColor rgb="FF62A0D8"/>
                </patternFill>
              </fill>
            </x14:dxf>
          </x14:cfRule>
          <x14:cfRule type="containsText" priority="88" operator="containsText" id="{2E98F986-697A-4396-A60E-1BD41A37EBE2}">
            <xm:f>NOT(ISERROR(SEARCH(#REF!,C8)))</xm:f>
            <xm:f>#REF!</xm:f>
            <x14:dxf>
              <fill>
                <patternFill>
                  <bgColor theme="4" tint="0.59996337778862885"/>
                </patternFill>
              </fill>
            </x14:dxf>
          </x14:cfRule>
          <x14:cfRule type="containsText" priority="89" operator="containsText" id="{503EDFC8-1ED5-4028-A76E-0099F42B4180}">
            <xm:f>NOT(ISERROR(SEARCH(#REF!,C8)))</xm:f>
            <xm:f>#REF!</xm:f>
            <x14:dxf>
              <fill>
                <patternFill>
                  <bgColor theme="9" tint="0.39994506668294322"/>
                </patternFill>
              </fill>
            </x14:dxf>
          </x14:cfRule>
          <x14:cfRule type="containsText" priority="90" operator="containsText" id="{B0ED9837-09DA-40BD-A903-5578D3325DCC}">
            <xm:f>NOT(ISERROR(SEARCH($V$10,C8)))</xm:f>
            <xm:f>$V$10</xm:f>
            <x14:dxf>
              <fill>
                <patternFill>
                  <bgColor rgb="FFFFFF6D"/>
                </patternFill>
              </fill>
            </x14:dxf>
          </x14:cfRule>
          <x14:cfRule type="containsText" priority="91" operator="containsText" id="{045727A9-59AB-4128-92E5-8EFC58DB3596}">
            <xm:f>NOT(ISERROR(SEARCH($V$9,C8)))</xm:f>
            <xm:f>$V$9</xm:f>
            <x14:dxf>
              <fill>
                <patternFill>
                  <bgColor rgb="FFFFB265"/>
                </patternFill>
              </fill>
            </x14:dxf>
          </x14:cfRule>
          <x14:cfRule type="containsText" priority="92" operator="containsText" id="{84007546-0691-45BE-98EF-6449AAF48F33}">
            <xm:f>NOT(ISERROR(SEARCH($V$8,C8)))</xm:f>
            <xm:f>$V$8</xm:f>
            <x14:dxf>
              <fill>
                <patternFill>
                  <bgColor rgb="FFFF6969"/>
                </patternFill>
              </fill>
            </x14:dxf>
          </x14:cfRule>
          <x14:cfRule type="containsText" priority="93" operator="containsText" id="{73A46F78-37B5-403E-BFD0-C6EC84AB387B}">
            <xm:f>NOT(ISERROR(SEARCH($V$7,C8)))</xm:f>
            <xm:f>$V$7</xm:f>
            <x14:dxf>
              <fill>
                <patternFill>
                  <bgColor rgb="FFCC99FF"/>
                </patternFill>
              </fill>
            </x14:dxf>
          </x14:cfRule>
          <x14:cfRule type="containsText" priority="94" operator="containsText" id="{B6D26B7F-A59A-4916-A0FB-3DB754FFACD3}">
            <xm:f>NOT(ISERROR(SEARCH($V$6,C8)))</xm:f>
            <xm:f>$V$6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95" operator="containsText" id="{48D43D52-763C-4E5F-BBC5-F1B0872B8D09}">
            <xm:f>NOT(ISERROR(SEARCH($V$5,C8)))</xm:f>
            <xm:f>$V$5</xm:f>
            <x14:dxf>
              <fill>
                <patternFill>
                  <bgColor theme="3" tint="0.79998168889431442"/>
                </patternFill>
              </fill>
            </x14:dxf>
          </x14:cfRule>
          <xm:sqref>C8:E8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00B3AFFCD0BB741BCC8CFB902123400" ma:contentTypeVersion="19" ma:contentTypeDescription="Create a new document." ma:contentTypeScope="" ma:versionID="1762125ee5fae013dba0e91485068667">
  <xsd:schema xmlns:xsd="http://www.w3.org/2001/XMLSchema" xmlns:xs="http://www.w3.org/2001/XMLSchema" xmlns:p="http://schemas.microsoft.com/office/2006/metadata/properties" xmlns:ns2="a3011770-f5f4-48b9-b23a-b4b12c72d388" xmlns:ns3="a0396e5f-4fbc-4514-862b-a7d002dc96f2" targetNamespace="http://schemas.microsoft.com/office/2006/metadata/properties" ma:root="true" ma:fieldsID="034842a6dceeaba5f0e949f723cf2d8f" ns2:_="" ns3:_="">
    <xsd:import namespace="a3011770-f5f4-48b9-b23a-b4b12c72d388"/>
    <xsd:import namespace="a0396e5f-4fbc-4514-862b-a7d002dc96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011770-f5f4-48b9-b23a-b4b12c72d3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d35f9b9-1f29-40c2-9c7a-4aed9d85e90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396e5f-4fbc-4514-862b-a7d002dc96f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4c6960b-d91b-4f98-98c4-0cf55d3a639a}" ma:internalName="TaxCatchAll" ma:showField="CatchAllData" ma:web="a0396e5f-4fbc-4514-862b-a7d002dc9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3011770-f5f4-48b9-b23a-b4b12c72d388">
      <Terms xmlns="http://schemas.microsoft.com/office/infopath/2007/PartnerControls"/>
    </lcf76f155ced4ddcb4097134ff3c332f>
    <TaxCatchAll xmlns="a0396e5f-4fbc-4514-862b-a7d002dc96f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D99180-CD6E-40F2-985F-5DA8D2FBD5DF}"/>
</file>

<file path=customXml/itemProps2.xml><?xml version="1.0" encoding="utf-8"?>
<ds:datastoreItem xmlns:ds="http://schemas.openxmlformats.org/officeDocument/2006/customXml" ds:itemID="{F2100F78-2984-4255-B147-FDD48704E621}"/>
</file>

<file path=customXml/itemProps3.xml><?xml version="1.0" encoding="utf-8"?>
<ds:datastoreItem xmlns:ds="http://schemas.openxmlformats.org/officeDocument/2006/customXml" ds:itemID="{477D7438-6FD5-4B6E-8D28-177C2BF89D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Bryony Nash</dc:creator>
  <cp:keywords/>
  <dc:description/>
  <cp:lastModifiedBy>Deralene Randall</cp:lastModifiedBy>
  <cp:revision/>
  <dcterms:created xsi:type="dcterms:W3CDTF">2021-01-06T00:04:09Z</dcterms:created>
  <dcterms:modified xsi:type="dcterms:W3CDTF">2025-05-20T06:29:09Z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0x010100D00B3AFFCD0BB741BCC8CFB902123400</vt:lpwstr>
  </property>
  <property fmtid="{D5CDD505-2E9C-101B-9397-08002B2CF9AE}" pid="3" name="MediaServiceImageTags">
    <vt:lpwstr/>
  </property>
</Properties>
</file>